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AB25" i="147"/>
  <c r="AC25"/>
  <c r="AE25"/>
  <c r="AF25"/>
  <c r="AG25"/>
  <c r="AH25"/>
  <c r="AI25"/>
  <c r="AJ25"/>
  <c r="AK25"/>
  <c r="AL25"/>
  <c r="AM25"/>
  <c r="AN25"/>
  <c r="AO25"/>
  <c r="AP25"/>
  <c r="AR25"/>
  <c r="AS25"/>
  <c r="AT25"/>
  <c r="AU25"/>
  <c r="AV25"/>
  <c r="AW25"/>
  <c r="AX25"/>
  <c r="AY25"/>
  <c r="AZ25"/>
  <c r="BA25"/>
  <c r="BB25"/>
  <c r="BC25"/>
  <c r="N25"/>
  <c r="L25"/>
  <c r="J25"/>
  <c r="F25"/>
  <c r="D25"/>
  <c r="AQ24"/>
  <c r="AD24"/>
  <c r="AA24"/>
  <c r="AA25" s="1"/>
  <c r="AQ17"/>
  <c r="AD17"/>
  <c r="BD17" l="1"/>
  <c r="BD24"/>
  <c r="AQ23"/>
  <c r="AD23"/>
  <c r="AA23"/>
  <c r="Z25"/>
  <c r="Y25"/>
  <c r="X25"/>
  <c r="W25"/>
  <c r="V25"/>
  <c r="U25"/>
  <c r="T25"/>
  <c r="S25"/>
  <c r="R25"/>
  <c r="Q25"/>
  <c r="P25"/>
  <c r="O25"/>
  <c r="BD23" l="1"/>
  <c r="AA22"/>
  <c r="AQ21"/>
  <c r="AD21"/>
  <c r="AA21"/>
  <c r="AQ20"/>
  <c r="AD20"/>
  <c r="AA20"/>
  <c r="BD18"/>
  <c r="BC18"/>
  <c r="BC29" s="1"/>
  <c r="BB18"/>
  <c r="BB29" s="1"/>
  <c r="BA18"/>
  <c r="BA29" s="1"/>
  <c r="AZ18"/>
  <c r="AY18"/>
  <c r="AY29" s="1"/>
  <c r="AX18"/>
  <c r="AX29" s="1"/>
  <c r="AW18"/>
  <c r="AW29" s="1"/>
  <c r="AV18"/>
  <c r="AV29" s="1"/>
  <c r="AU18"/>
  <c r="AU29" s="1"/>
  <c r="AT18"/>
  <c r="AT29" s="1"/>
  <c r="AS18"/>
  <c r="AS29" s="1"/>
  <c r="AR18"/>
  <c r="AR29" s="1"/>
  <c r="AQ18"/>
  <c r="AP18"/>
  <c r="AP29" s="1"/>
  <c r="AO18"/>
  <c r="AO29" s="1"/>
  <c r="AN18"/>
  <c r="AN29" s="1"/>
  <c r="AM18"/>
  <c r="AM29" s="1"/>
  <c r="AL18"/>
  <c r="AL29" s="1"/>
  <c r="AK18"/>
  <c r="AK29" s="1"/>
  <c r="AJ18"/>
  <c r="AJ29" s="1"/>
  <c r="AI18"/>
  <c r="AI29" s="1"/>
  <c r="AH18"/>
  <c r="AH29" s="1"/>
  <c r="AG18"/>
  <c r="AG29" s="1"/>
  <c r="AF18"/>
  <c r="AF29" s="1"/>
  <c r="AE18"/>
  <c r="AE29" s="1"/>
  <c r="AD18"/>
  <c r="AC18"/>
  <c r="AC29" s="1"/>
  <c r="AB18"/>
  <c r="AB29" s="1"/>
  <c r="AA18"/>
  <c r="Z18"/>
  <c r="Z29" s="1"/>
  <c r="Y18"/>
  <c r="Y29" s="1"/>
  <c r="X18"/>
  <c r="X29" s="1"/>
  <c r="W18"/>
  <c r="W29" s="1"/>
  <c r="V18"/>
  <c r="V29" s="1"/>
  <c r="U18"/>
  <c r="U29" s="1"/>
  <c r="T18"/>
  <c r="T29" s="1"/>
  <c r="S18"/>
  <c r="S29" s="1"/>
  <c r="R18"/>
  <c r="R29" s="1"/>
  <c r="Q18"/>
  <c r="Q29" s="1"/>
  <c r="P18"/>
  <c r="P29" s="1"/>
  <c r="O18"/>
  <c r="O29" s="1"/>
  <c r="N18"/>
  <c r="N29" s="1"/>
  <c r="L18"/>
  <c r="L29" s="1"/>
  <c r="J18"/>
  <c r="J29" s="1"/>
  <c r="F18"/>
  <c r="F29" s="1"/>
  <c r="D18"/>
  <c r="D29" s="1"/>
  <c r="BD21" l="1"/>
  <c r="AA29"/>
  <c r="AZ29"/>
  <c r="BD20"/>
  <c r="AD22"/>
  <c r="AD25" s="1"/>
  <c r="AQ22"/>
  <c r="AQ25" s="1"/>
  <c r="AQ29" l="1"/>
  <c r="BD22"/>
  <c r="AD29"/>
  <c r="BD25" l="1"/>
  <c r="BD29" s="1"/>
</calcChain>
</file>

<file path=xl/sharedStrings.xml><?xml version="1.0" encoding="utf-8"?>
<sst xmlns="http://schemas.openxmlformats.org/spreadsheetml/2006/main" count="105" uniqueCount="65">
  <si>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</si>
  <si>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</si>
  <si>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</si>
  <si>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</si>
  <si>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</si>
  <si>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</si>
  <si>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</si>
  <si>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</si>
  <si>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</si>
  <si>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</si>
  <si>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</si>
  <si>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</si>
  <si>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</si>
  <si>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</si>
  <si>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</si>
  <si>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</si>
  <si>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</si>
  <si>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</si>
  <si>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</si>
  <si>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</si>
  <si>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</si>
  <si>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</si>
  <si>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</si>
  <si>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</si>
  <si>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</si>
  <si>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</si>
  <si>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</si>
  <si>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</si>
  <si>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</si>
  <si>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</si>
  <si>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</si>
  <si>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</si>
  <si>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</si>
  <si>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</si>
  <si>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</si>
  <si>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</si>
  <si>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</si>
  <si>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</si>
  <si>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</si>
  <si>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</si>
  <si>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</si>
  <si>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</si>
  <si>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</si>
  <si>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</si>
  <si>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</si>
  <si>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</si>
  <si>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</si>
  <si>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</si>
  <si>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</si>
  <si>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</si>
  <si>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</si>
  <si>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</si>
  <si>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</si>
  <si>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</si>
  <si>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</si>
  <si>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</si>
  <si>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</si>
  <si>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Министерство финансов Республики Карелия</t>
  </si>
  <si>
    <t>№ 1-1/25 от 25.03.2025, доп.соглашение № 1 от 07.04.2025</t>
  </si>
  <si>
    <t>Начальник отдела бюджета                                                                             /Отченаш Л.Ф./</t>
  </si>
  <si>
    <t>5.</t>
  </si>
  <si>
    <t>№  9800600003425000028-14-25 от 26.05.2025</t>
  </si>
  <si>
    <t>по состоянию на 01 июля 2025 года</t>
  </si>
  <si>
    <t>Объем муниципального долга  на 01.07.2025</t>
  </si>
  <si>
    <t>Объем задолженности по процентам на 01.07.2025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</si>
</sst>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8"/>
  <sheetViews>
    <sheetView tabSelected="1" view="pageBreakPreview" zoomScale="60" workbookViewId="0">
      <selection activeCell="L5" sqref="L5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6.7109375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7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6.42578125" style="4" customWidth="1"/>
    <col min="31" max="31" width="14.85546875" style="4" hidden="1" customWidth="1"/>
    <col min="32" max="32" width="16" style="4" hidden="1" customWidth="1"/>
    <col min="33" max="33" width="14.7109375" style="4" hidden="1" customWidth="1"/>
    <col min="34" max="34" width="14.28515625" style="4" hidden="1" customWidth="1"/>
    <col min="35" max="35" width="14.5703125" style="4" hidden="1" customWidth="1"/>
    <col min="36" max="36" width="15.8554687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8" t="s">
        <v>50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</row>
    <row r="5" spans="1:56" ht="23.25" customHeight="1">
      <c r="A5" s="5"/>
      <c r="B5" s="50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1" t="s">
        <v>62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7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5" t="s">
        <v>17</v>
      </c>
      <c r="B9" s="119" t="s">
        <v>26</v>
      </c>
      <c r="C9" s="115" t="s">
        <v>18</v>
      </c>
      <c r="D9" s="115" t="s">
        <v>27</v>
      </c>
      <c r="E9" s="97" t="s">
        <v>28</v>
      </c>
      <c r="F9" s="97" t="s">
        <v>29</v>
      </c>
      <c r="G9" s="115" t="s">
        <v>41</v>
      </c>
      <c r="H9" s="115" t="s">
        <v>30</v>
      </c>
      <c r="I9" s="115" t="s">
        <v>31</v>
      </c>
      <c r="J9" s="104" t="s">
        <v>54</v>
      </c>
      <c r="K9" s="104" t="s">
        <v>32</v>
      </c>
      <c r="L9" s="115" t="s">
        <v>42</v>
      </c>
      <c r="M9" s="104" t="s">
        <v>33</v>
      </c>
      <c r="N9" s="104" t="s">
        <v>34</v>
      </c>
      <c r="O9" s="114" t="s">
        <v>0</v>
      </c>
      <c r="P9" s="104" t="s">
        <v>1</v>
      </c>
      <c r="Q9" s="104" t="s">
        <v>2</v>
      </c>
      <c r="R9" s="104" t="s">
        <v>3</v>
      </c>
      <c r="S9" s="104" t="s">
        <v>4</v>
      </c>
      <c r="T9" s="114" t="s">
        <v>5</v>
      </c>
      <c r="U9" s="115" t="s">
        <v>6</v>
      </c>
      <c r="V9" s="115" t="s">
        <v>7</v>
      </c>
      <c r="W9" s="115" t="s">
        <v>8</v>
      </c>
      <c r="X9" s="115" t="s">
        <v>9</v>
      </c>
      <c r="Y9" s="104" t="s">
        <v>10</v>
      </c>
      <c r="Z9" s="116" t="s">
        <v>11</v>
      </c>
      <c r="AA9" s="117" t="s">
        <v>63</v>
      </c>
      <c r="AB9" s="117"/>
      <c r="AC9" s="103" t="s">
        <v>44</v>
      </c>
      <c r="AD9" s="104" t="s">
        <v>35</v>
      </c>
      <c r="AE9" s="100" t="s">
        <v>0</v>
      </c>
      <c r="AF9" s="100" t="s">
        <v>1</v>
      </c>
      <c r="AG9" s="100" t="s">
        <v>2</v>
      </c>
      <c r="AH9" s="100" t="s">
        <v>3</v>
      </c>
      <c r="AI9" s="100" t="s">
        <v>4</v>
      </c>
      <c r="AJ9" s="100" t="s">
        <v>5</v>
      </c>
      <c r="AK9" s="100" t="s">
        <v>6</v>
      </c>
      <c r="AL9" s="100" t="s">
        <v>7</v>
      </c>
      <c r="AM9" s="100" t="s">
        <v>8</v>
      </c>
      <c r="AN9" s="100" t="s">
        <v>9</v>
      </c>
      <c r="AO9" s="100" t="s">
        <v>10</v>
      </c>
      <c r="AP9" s="100" t="s">
        <v>11</v>
      </c>
      <c r="AQ9" s="104" t="s">
        <v>36</v>
      </c>
      <c r="AR9" s="111" t="s">
        <v>0</v>
      </c>
      <c r="AS9" s="100" t="s">
        <v>1</v>
      </c>
      <c r="AT9" s="100" t="s">
        <v>2</v>
      </c>
      <c r="AU9" s="100" t="s">
        <v>3</v>
      </c>
      <c r="AV9" s="100" t="s">
        <v>4</v>
      </c>
      <c r="AW9" s="111" t="s">
        <v>5</v>
      </c>
      <c r="AX9" s="100" t="s">
        <v>6</v>
      </c>
      <c r="AY9" s="100" t="s">
        <v>7</v>
      </c>
      <c r="AZ9" s="97" t="s">
        <v>8</v>
      </c>
      <c r="BA9" s="97" t="s">
        <v>9</v>
      </c>
      <c r="BB9" s="100" t="s">
        <v>10</v>
      </c>
      <c r="BC9" s="100" t="s">
        <v>11</v>
      </c>
      <c r="BD9" s="104" t="s">
        <v>64</v>
      </c>
    </row>
    <row r="10" spans="1:56" s="1" customFormat="1" ht="33" customHeight="1">
      <c r="A10" s="115"/>
      <c r="B10" s="119"/>
      <c r="C10" s="115"/>
      <c r="D10" s="115"/>
      <c r="E10" s="98"/>
      <c r="F10" s="98"/>
      <c r="G10" s="115"/>
      <c r="H10" s="115"/>
      <c r="I10" s="115"/>
      <c r="J10" s="104"/>
      <c r="K10" s="104"/>
      <c r="L10" s="115"/>
      <c r="M10" s="104"/>
      <c r="N10" s="104"/>
      <c r="O10" s="114"/>
      <c r="P10" s="104"/>
      <c r="Q10" s="104"/>
      <c r="R10" s="104"/>
      <c r="S10" s="104"/>
      <c r="T10" s="114"/>
      <c r="U10" s="115"/>
      <c r="V10" s="115"/>
      <c r="W10" s="115"/>
      <c r="X10" s="115"/>
      <c r="Y10" s="104"/>
      <c r="Z10" s="116"/>
      <c r="AA10" s="117"/>
      <c r="AB10" s="117"/>
      <c r="AC10" s="103"/>
      <c r="AD10" s="104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4"/>
      <c r="AR10" s="112"/>
      <c r="AS10" s="101"/>
      <c r="AT10" s="101"/>
      <c r="AU10" s="101"/>
      <c r="AV10" s="101"/>
      <c r="AW10" s="112"/>
      <c r="AX10" s="101"/>
      <c r="AY10" s="101"/>
      <c r="AZ10" s="98"/>
      <c r="BA10" s="98"/>
      <c r="BB10" s="101"/>
      <c r="BC10" s="101"/>
      <c r="BD10" s="104"/>
    </row>
    <row r="11" spans="1:56" s="1" customFormat="1" ht="95.25" customHeight="1">
      <c r="A11" s="115"/>
      <c r="B11" s="119"/>
      <c r="C11" s="115"/>
      <c r="D11" s="115"/>
      <c r="E11" s="99"/>
      <c r="F11" s="99"/>
      <c r="G11" s="115"/>
      <c r="H11" s="115"/>
      <c r="I11" s="115"/>
      <c r="J11" s="104"/>
      <c r="K11" s="104"/>
      <c r="L11" s="115"/>
      <c r="M11" s="104"/>
      <c r="N11" s="104"/>
      <c r="O11" s="114"/>
      <c r="P11" s="104"/>
      <c r="Q11" s="104"/>
      <c r="R11" s="104"/>
      <c r="S11" s="104"/>
      <c r="T11" s="114"/>
      <c r="U11" s="115"/>
      <c r="V11" s="115"/>
      <c r="W11" s="115"/>
      <c r="X11" s="115"/>
      <c r="Y11" s="104"/>
      <c r="Z11" s="116"/>
      <c r="AA11" s="63" t="s">
        <v>19</v>
      </c>
      <c r="AB11" s="81" t="s">
        <v>20</v>
      </c>
      <c r="AC11" s="103"/>
      <c r="AD11" s="104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4"/>
      <c r="AR11" s="113"/>
      <c r="AS11" s="102"/>
      <c r="AT11" s="102"/>
      <c r="AU11" s="102"/>
      <c r="AV11" s="102"/>
      <c r="AW11" s="113"/>
      <c r="AX11" s="102"/>
      <c r="AY11" s="102"/>
      <c r="AZ11" s="99"/>
      <c r="BA11" s="99"/>
      <c r="BB11" s="102"/>
      <c r="BC11" s="102"/>
      <c r="BD11" s="104"/>
    </row>
    <row r="12" spans="1:56" s="1" customFormat="1" ht="19.5" customHeight="1">
      <c r="A12" s="52">
        <v>1</v>
      </c>
      <c r="B12" s="52">
        <v>2</v>
      </c>
      <c r="C12" s="52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82">
        <v>14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53">
        <v>15</v>
      </c>
      <c r="AB12" s="54">
        <v>16</v>
      </c>
      <c r="AC12" s="52">
        <v>17</v>
      </c>
      <c r="AD12" s="55">
        <v>18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>
        <v>19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>
        <v>20</v>
      </c>
    </row>
    <row r="13" spans="1:56" ht="23.25" customHeight="1">
      <c r="A13" s="83" t="s">
        <v>21</v>
      </c>
      <c r="B13" s="84"/>
      <c r="C13" s="84"/>
      <c r="D13" s="84"/>
      <c r="E13" s="84"/>
      <c r="F13" s="84"/>
      <c r="G13" s="84"/>
      <c r="H13" s="10"/>
      <c r="I13" s="84"/>
      <c r="J13" s="84"/>
      <c r="K13" s="84"/>
      <c r="L13" s="84"/>
      <c r="M13" s="84"/>
      <c r="N13" s="11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12"/>
      <c r="AB13" s="84"/>
      <c r="AC13" s="84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5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5" t="s">
        <v>13</v>
      </c>
      <c r="B15" s="106"/>
      <c r="C15" s="107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4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3" t="s">
        <v>22</v>
      </c>
      <c r="B16" s="84"/>
      <c r="C16" s="84"/>
      <c r="D16" s="84"/>
      <c r="E16" s="84"/>
      <c r="F16" s="84"/>
      <c r="G16" s="84"/>
      <c r="H16" s="10"/>
      <c r="I16" s="84"/>
      <c r="J16" s="84"/>
      <c r="K16" s="84"/>
      <c r="L16" s="84"/>
      <c r="M16" s="84"/>
      <c r="N16" s="11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B16" s="84"/>
      <c r="AC16" s="84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5"/>
    </row>
    <row r="17" spans="1:56" ht="70.5" customHeight="1">
      <c r="A17" s="15" t="s">
        <v>15</v>
      </c>
      <c r="B17" s="87" t="s">
        <v>58</v>
      </c>
      <c r="C17" s="86" t="s">
        <v>57</v>
      </c>
      <c r="D17" s="16">
        <v>36500000</v>
      </c>
      <c r="E17" s="16" t="s">
        <v>37</v>
      </c>
      <c r="F17" s="16">
        <v>36500000</v>
      </c>
      <c r="G17" s="17">
        <v>45990</v>
      </c>
      <c r="H17" s="60" t="s">
        <v>12</v>
      </c>
      <c r="I17" s="88">
        <v>3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339000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339000</v>
      </c>
      <c r="AK17" s="18"/>
      <c r="AL17" s="18"/>
      <c r="AM17" s="18"/>
      <c r="AN17" s="18"/>
      <c r="AO17" s="18"/>
      <c r="AP17" s="18"/>
      <c r="AQ17" s="18">
        <f t="shared" ref="AQ17" si="1">SUM(AR17:BC17)</f>
        <v>339000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339000</v>
      </c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8" t="s">
        <v>13</v>
      </c>
      <c r="B18" s="109"/>
      <c r="C18" s="110"/>
      <c r="D18" s="22">
        <f>SUM(D17:D17)</f>
        <v>36500000</v>
      </c>
      <c r="E18" s="22"/>
      <c r="F18" s="22">
        <f>SUM(F17:F17)</f>
        <v>36500000</v>
      </c>
      <c r="G18" s="23"/>
      <c r="H18" s="58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339000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339000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339000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339000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59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74.25" customHeight="1">
      <c r="A20" s="71" t="s">
        <v>15</v>
      </c>
      <c r="B20" s="62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0" t="s">
        <v>12</v>
      </c>
      <c r="I20" s="64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74.25" customHeight="1">
      <c r="A21" s="72" t="s">
        <v>16</v>
      </c>
      <c r="B21" s="62" t="s">
        <v>47</v>
      </c>
      <c r="C21" s="41" t="s">
        <v>25</v>
      </c>
      <c r="D21" s="73">
        <v>50200000</v>
      </c>
      <c r="E21" s="16" t="s">
        <v>37</v>
      </c>
      <c r="F21" s="73">
        <v>50200000</v>
      </c>
      <c r="G21" s="74">
        <v>45890</v>
      </c>
      <c r="H21" s="60" t="s">
        <v>12</v>
      </c>
      <c r="I21" s="75">
        <v>11.845000000000001</v>
      </c>
      <c r="J21" s="76">
        <v>50200000</v>
      </c>
      <c r="K21" s="74"/>
      <c r="L21" s="77"/>
      <c r="M21" s="78"/>
      <c r="N21" s="18">
        <v>0</v>
      </c>
      <c r="O21" s="76"/>
      <c r="P21" s="76"/>
      <c r="Q21" s="76"/>
      <c r="R21" s="76"/>
      <c r="S21" s="79"/>
      <c r="T21" s="76"/>
      <c r="U21" s="76"/>
      <c r="V21" s="76"/>
      <c r="W21" s="76"/>
      <c r="X21" s="76"/>
      <c r="Y21" s="79"/>
      <c r="Z21" s="76"/>
      <c r="AA21" s="18">
        <f t="shared" si="4"/>
        <v>50200000</v>
      </c>
      <c r="AB21" s="20">
        <v>0</v>
      </c>
      <c r="AC21" s="20">
        <v>0</v>
      </c>
      <c r="AD21" s="18">
        <f t="shared" si="5"/>
        <v>2948658.62</v>
      </c>
      <c r="AE21" s="18">
        <v>505018.88</v>
      </c>
      <c r="AF21" s="18">
        <v>456146.08</v>
      </c>
      <c r="AG21" s="18">
        <v>505018.88</v>
      </c>
      <c r="AH21" s="18">
        <v>488727.95</v>
      </c>
      <c r="AI21" s="18">
        <v>505018.88</v>
      </c>
      <c r="AJ21" s="18">
        <v>488727.95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2948658.62</v>
      </c>
      <c r="AR21" s="18">
        <v>505018.88</v>
      </c>
      <c r="AS21" s="18">
        <v>456146.08</v>
      </c>
      <c r="AT21" s="18">
        <v>505018.88</v>
      </c>
      <c r="AU21" s="18">
        <v>488727.95</v>
      </c>
      <c r="AV21" s="18">
        <v>505018.88</v>
      </c>
      <c r="AW21" s="18">
        <v>488727.95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74.25" customHeight="1">
      <c r="A22" s="71" t="s">
        <v>51</v>
      </c>
      <c r="B22" s="62" t="s">
        <v>53</v>
      </c>
      <c r="C22" s="80" t="s">
        <v>52</v>
      </c>
      <c r="D22" s="73">
        <v>30000000</v>
      </c>
      <c r="E22" s="16" t="s">
        <v>37</v>
      </c>
      <c r="F22" s="73">
        <v>30000000</v>
      </c>
      <c r="G22" s="74">
        <v>46263</v>
      </c>
      <c r="H22" s="60" t="s">
        <v>12</v>
      </c>
      <c r="I22" s="75">
        <v>21.750328</v>
      </c>
      <c r="J22" s="76">
        <v>30000000</v>
      </c>
      <c r="K22" s="74"/>
      <c r="L22" s="77"/>
      <c r="M22" s="78"/>
      <c r="N22" s="18">
        <v>0</v>
      </c>
      <c r="O22" s="76"/>
      <c r="P22" s="76"/>
      <c r="Q22" s="76"/>
      <c r="R22" s="76"/>
      <c r="S22" s="79"/>
      <c r="T22" s="76"/>
      <c r="U22" s="76"/>
      <c r="V22" s="76"/>
      <c r="W22" s="76"/>
      <c r="X22" s="76"/>
      <c r="Y22" s="79"/>
      <c r="Z22" s="76"/>
      <c r="AA22" s="18">
        <f t="shared" si="4"/>
        <v>30000000</v>
      </c>
      <c r="AB22" s="20">
        <v>0</v>
      </c>
      <c r="AC22" s="20">
        <v>0</v>
      </c>
      <c r="AD22" s="18">
        <f t="shared" si="5"/>
        <v>3235733.73</v>
      </c>
      <c r="AE22" s="76">
        <v>554186.43999999994</v>
      </c>
      <c r="AF22" s="18">
        <v>500555.49</v>
      </c>
      <c r="AG22" s="18">
        <v>554186.43999999994</v>
      </c>
      <c r="AH22" s="18">
        <v>536309.46</v>
      </c>
      <c r="AI22" s="18">
        <v>554186.43999999994</v>
      </c>
      <c r="AJ22" s="18">
        <v>536309.46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f t="shared" si="6"/>
        <v>3235733.73</v>
      </c>
      <c r="AR22" s="76">
        <v>554186.43999999994</v>
      </c>
      <c r="AS22" s="18">
        <v>500555.49</v>
      </c>
      <c r="AT22" s="76">
        <v>554186.43999999994</v>
      </c>
      <c r="AU22" s="18">
        <v>536309.46</v>
      </c>
      <c r="AV22" s="18">
        <v>554186.43999999994</v>
      </c>
      <c r="AW22" s="18">
        <v>536309.46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74.25" customHeight="1">
      <c r="A23" s="72" t="s">
        <v>55</v>
      </c>
      <c r="B23" s="62" t="s">
        <v>56</v>
      </c>
      <c r="C23" s="41" t="s">
        <v>46</v>
      </c>
      <c r="D23" s="16">
        <v>88100000</v>
      </c>
      <c r="E23" s="16" t="s">
        <v>37</v>
      </c>
      <c r="F23" s="16">
        <v>58100000</v>
      </c>
      <c r="G23" s="74">
        <v>46427</v>
      </c>
      <c r="H23" s="60" t="s">
        <v>12</v>
      </c>
      <c r="I23" s="75">
        <v>26.75</v>
      </c>
      <c r="J23" s="76">
        <v>0</v>
      </c>
      <c r="K23" s="74">
        <v>45698</v>
      </c>
      <c r="L23" s="77">
        <v>88100000</v>
      </c>
      <c r="M23" s="78">
        <v>45804</v>
      </c>
      <c r="N23" s="76">
        <v>30000000</v>
      </c>
      <c r="O23" s="76"/>
      <c r="P23" s="76"/>
      <c r="Q23" s="76"/>
      <c r="R23" s="76"/>
      <c r="S23" s="79"/>
      <c r="T23" s="76"/>
      <c r="U23" s="76"/>
      <c r="V23" s="76"/>
      <c r="W23" s="76"/>
      <c r="X23" s="76"/>
      <c r="Y23" s="79"/>
      <c r="Z23" s="76"/>
      <c r="AA23" s="18">
        <f t="shared" si="4"/>
        <v>58100000</v>
      </c>
      <c r="AB23" s="20">
        <v>0</v>
      </c>
      <c r="AC23" s="20">
        <v>0</v>
      </c>
      <c r="AD23" s="18">
        <f t="shared" si="5"/>
        <v>8291767.1200000001</v>
      </c>
      <c r="AE23" s="76">
        <v>0</v>
      </c>
      <c r="AF23" s="76">
        <v>1162195.8899999999</v>
      </c>
      <c r="AG23" s="76">
        <v>2001559.59</v>
      </c>
      <c r="AH23" s="18">
        <v>1936993.15</v>
      </c>
      <c r="AI23" s="18">
        <v>1913614.38</v>
      </c>
      <c r="AJ23" s="18">
        <v>1277404.1100000001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f t="shared" si="6"/>
        <v>8291767.1200000001</v>
      </c>
      <c r="AR23" s="76">
        <v>0</v>
      </c>
      <c r="AS23" s="76">
        <v>1162195.8899999999</v>
      </c>
      <c r="AT23" s="76">
        <v>2001559.59</v>
      </c>
      <c r="AU23" s="18">
        <v>1936993.15</v>
      </c>
      <c r="AV23" s="18">
        <v>1913614.38</v>
      </c>
      <c r="AW23" s="18">
        <v>1277404.1100000001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20">
        <f t="shared" si="7"/>
        <v>0</v>
      </c>
    </row>
    <row r="24" spans="1:56" s="5" customFormat="1" ht="74.25" customHeight="1">
      <c r="A24" s="72" t="s">
        <v>60</v>
      </c>
      <c r="B24" s="62" t="s">
        <v>61</v>
      </c>
      <c r="C24" s="80" t="s">
        <v>52</v>
      </c>
      <c r="D24" s="73">
        <v>40000000</v>
      </c>
      <c r="E24" s="16" t="s">
        <v>37</v>
      </c>
      <c r="F24" s="73">
        <v>40000000</v>
      </c>
      <c r="G24" s="74">
        <v>46168</v>
      </c>
      <c r="H24" s="60" t="s">
        <v>12</v>
      </c>
      <c r="I24" s="75">
        <v>24.225000000000001</v>
      </c>
      <c r="J24" s="76">
        <v>0</v>
      </c>
      <c r="K24" s="78">
        <v>45803</v>
      </c>
      <c r="L24" s="77">
        <v>40000000</v>
      </c>
      <c r="M24" s="78"/>
      <c r="N24" s="18">
        <v>0</v>
      </c>
      <c r="O24" s="76"/>
      <c r="P24" s="76"/>
      <c r="Q24" s="76"/>
      <c r="R24" s="76"/>
      <c r="S24" s="79"/>
      <c r="T24" s="76"/>
      <c r="U24" s="76"/>
      <c r="V24" s="76"/>
      <c r="W24" s="76"/>
      <c r="X24" s="76"/>
      <c r="Y24" s="79"/>
      <c r="Z24" s="76"/>
      <c r="AA24" s="18">
        <f t="shared" ref="AA24" si="8">J24+L24-N24</f>
        <v>40000000</v>
      </c>
      <c r="AB24" s="20">
        <v>0</v>
      </c>
      <c r="AC24" s="20">
        <v>0</v>
      </c>
      <c r="AD24" s="18">
        <f t="shared" ref="AD24" si="9">SUM(AE24:AP24)</f>
        <v>106191.78</v>
      </c>
      <c r="AE24" s="76">
        <v>0</v>
      </c>
      <c r="AF24" s="18">
        <v>0</v>
      </c>
      <c r="AG24" s="18">
        <v>0</v>
      </c>
      <c r="AH24" s="18">
        <v>0</v>
      </c>
      <c r="AI24" s="18">
        <v>106191.78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f t="shared" ref="AQ24" si="10">SUM(AR24:BC24)</f>
        <v>106191.78</v>
      </c>
      <c r="AR24" s="76">
        <v>0</v>
      </c>
      <c r="AS24" s="18">
        <v>0</v>
      </c>
      <c r="AT24" s="76">
        <v>0</v>
      </c>
      <c r="AU24" s="18">
        <v>0</v>
      </c>
      <c r="AV24" s="18">
        <v>106191.78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20">
        <f t="shared" ref="BD24" si="11">(AC24+AD24-AQ24)</f>
        <v>0</v>
      </c>
    </row>
    <row r="25" spans="1:56" ht="23.25" customHeight="1">
      <c r="A25" s="90" t="s">
        <v>13</v>
      </c>
      <c r="B25" s="91"/>
      <c r="C25" s="92"/>
      <c r="D25" s="65">
        <f>SUM(D20:D24)</f>
        <v>208300000</v>
      </c>
      <c r="E25" s="65"/>
      <c r="F25" s="65">
        <f>SUM(F20:F24)</f>
        <v>178300000</v>
      </c>
      <c r="G25" s="66"/>
      <c r="H25" s="67"/>
      <c r="I25" s="68"/>
      <c r="J25" s="65">
        <f>SUM(J20:J24)</f>
        <v>168300000</v>
      </c>
      <c r="K25" s="70"/>
      <c r="L25" s="65">
        <f>SUM(L20:L24)</f>
        <v>128100000</v>
      </c>
      <c r="M25" s="70"/>
      <c r="N25" s="65">
        <f>SUM(N20:N24)</f>
        <v>118100000</v>
      </c>
      <c r="O25" s="69">
        <f t="shared" ref="O25:Z25" si="12">SUM(O20:O23)</f>
        <v>0</v>
      </c>
      <c r="P25" s="69">
        <f t="shared" si="12"/>
        <v>0</v>
      </c>
      <c r="Q25" s="69">
        <f t="shared" si="12"/>
        <v>0</v>
      </c>
      <c r="R25" s="69">
        <f t="shared" si="12"/>
        <v>0</v>
      </c>
      <c r="S25" s="69">
        <f t="shared" si="12"/>
        <v>0</v>
      </c>
      <c r="T25" s="69">
        <f t="shared" si="12"/>
        <v>0</v>
      </c>
      <c r="U25" s="69">
        <f t="shared" si="12"/>
        <v>0</v>
      </c>
      <c r="V25" s="69">
        <f t="shared" si="12"/>
        <v>0</v>
      </c>
      <c r="W25" s="69">
        <f t="shared" si="12"/>
        <v>0</v>
      </c>
      <c r="X25" s="69">
        <f t="shared" si="12"/>
        <v>0</v>
      </c>
      <c r="Y25" s="69">
        <f t="shared" si="12"/>
        <v>0</v>
      </c>
      <c r="Z25" s="69">
        <f t="shared" si="12"/>
        <v>0</v>
      </c>
      <c r="AA25" s="65">
        <f>SUM(AA20:AA24)</f>
        <v>178300000</v>
      </c>
      <c r="AB25" s="65">
        <f t="shared" ref="AB25:BD25" si="13">SUM(AB20:AB24)</f>
        <v>0</v>
      </c>
      <c r="AC25" s="65">
        <f t="shared" si="13"/>
        <v>0</v>
      </c>
      <c r="AD25" s="65">
        <f t="shared" si="13"/>
        <v>15636654.810000001</v>
      </c>
      <c r="AE25" s="65">
        <f t="shared" si="13"/>
        <v>1837381.7599999998</v>
      </c>
      <c r="AF25" s="65">
        <f t="shared" si="13"/>
        <v>2395024.58</v>
      </c>
      <c r="AG25" s="65">
        <f t="shared" si="13"/>
        <v>3060764.91</v>
      </c>
      <c r="AH25" s="65">
        <f t="shared" si="13"/>
        <v>2962030.5599999996</v>
      </c>
      <c r="AI25" s="65">
        <f t="shared" si="13"/>
        <v>3079011.4799999995</v>
      </c>
      <c r="AJ25" s="65">
        <f t="shared" si="13"/>
        <v>2302441.52</v>
      </c>
      <c r="AK25" s="65">
        <f t="shared" si="13"/>
        <v>0</v>
      </c>
      <c r="AL25" s="65">
        <f t="shared" si="13"/>
        <v>0</v>
      </c>
      <c r="AM25" s="65">
        <f t="shared" si="13"/>
        <v>0</v>
      </c>
      <c r="AN25" s="65">
        <f t="shared" si="13"/>
        <v>0</v>
      </c>
      <c r="AO25" s="65">
        <f t="shared" si="13"/>
        <v>0</v>
      </c>
      <c r="AP25" s="65">
        <f t="shared" si="13"/>
        <v>0</v>
      </c>
      <c r="AQ25" s="65">
        <f t="shared" si="13"/>
        <v>15636654.810000001</v>
      </c>
      <c r="AR25" s="65">
        <f t="shared" si="13"/>
        <v>1837381.7599999998</v>
      </c>
      <c r="AS25" s="65">
        <f t="shared" si="13"/>
        <v>2395024.58</v>
      </c>
      <c r="AT25" s="65">
        <f t="shared" si="13"/>
        <v>3060764.91</v>
      </c>
      <c r="AU25" s="65">
        <f t="shared" si="13"/>
        <v>2962030.5599999996</v>
      </c>
      <c r="AV25" s="65">
        <f t="shared" si="13"/>
        <v>3079011.4799999995</v>
      </c>
      <c r="AW25" s="65">
        <f t="shared" si="13"/>
        <v>2302441.52</v>
      </c>
      <c r="AX25" s="65">
        <f t="shared" si="13"/>
        <v>0</v>
      </c>
      <c r="AY25" s="65">
        <f t="shared" si="13"/>
        <v>0</v>
      </c>
      <c r="AZ25" s="65">
        <f t="shared" si="13"/>
        <v>0</v>
      </c>
      <c r="BA25" s="65">
        <f t="shared" si="13"/>
        <v>0</v>
      </c>
      <c r="BB25" s="65">
        <f t="shared" si="13"/>
        <v>0</v>
      </c>
      <c r="BC25" s="65">
        <f t="shared" si="13"/>
        <v>0</v>
      </c>
      <c r="BD25" s="69">
        <f t="shared" si="13"/>
        <v>0</v>
      </c>
    </row>
    <row r="26" spans="1:56" ht="23.25" customHeight="1">
      <c r="A26" s="83" t="s">
        <v>23</v>
      </c>
      <c r="B26" s="84"/>
      <c r="C26" s="84"/>
      <c r="D26" s="84"/>
      <c r="E26" s="84"/>
      <c r="F26" s="84"/>
      <c r="G26" s="84"/>
      <c r="H26" s="84"/>
      <c r="I26" s="84"/>
      <c r="J26" s="42"/>
      <c r="K26" s="84"/>
      <c r="L26" s="42"/>
      <c r="M26" s="84"/>
      <c r="N26" s="43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4"/>
      <c r="AB26" s="42"/>
      <c r="AC26" s="43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45"/>
    </row>
    <row r="27" spans="1:56" ht="14.25" customHeight="1">
      <c r="A27" s="12"/>
      <c r="B27" s="12"/>
      <c r="C27" s="12"/>
      <c r="D27" s="12"/>
      <c r="E27" s="12"/>
      <c r="F27" s="12"/>
      <c r="G27" s="12"/>
      <c r="H27" s="12"/>
      <c r="I27" s="12"/>
      <c r="J27" s="44"/>
      <c r="K27" s="12"/>
      <c r="L27" s="44"/>
      <c r="M27" s="12"/>
      <c r="N27" s="4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25"/>
      <c r="AB27" s="44"/>
      <c r="AC27" s="4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44"/>
    </row>
    <row r="28" spans="1:56" ht="23.25" customHeight="1">
      <c r="A28" s="93" t="s">
        <v>13</v>
      </c>
      <c r="B28" s="94"/>
      <c r="C28" s="95"/>
      <c r="D28" s="22"/>
      <c r="E28" s="22"/>
      <c r="F28" s="22"/>
      <c r="G28" s="23"/>
      <c r="H28" s="23"/>
      <c r="I28" s="24"/>
      <c r="J28" s="25"/>
      <c r="K28" s="26"/>
      <c r="L28" s="25"/>
      <c r="M28" s="2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5"/>
      <c r="AB28" s="25"/>
      <c r="AC28" s="25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5"/>
    </row>
    <row r="29" spans="1:56" s="49" customFormat="1" ht="23.25" customHeight="1">
      <c r="A29" s="93" t="s">
        <v>24</v>
      </c>
      <c r="B29" s="94"/>
      <c r="C29" s="95"/>
      <c r="D29" s="22">
        <f>D18+D25</f>
        <v>244800000</v>
      </c>
      <c r="E29" s="22"/>
      <c r="F29" s="22">
        <f>F18+F25</f>
        <v>214800000</v>
      </c>
      <c r="G29" s="47"/>
      <c r="H29" s="48"/>
      <c r="I29" s="24"/>
      <c r="J29" s="22">
        <f>J18+J25</f>
        <v>168300000</v>
      </c>
      <c r="K29" s="26"/>
      <c r="L29" s="22">
        <f>L25+L18</f>
        <v>164600000</v>
      </c>
      <c r="M29" s="26"/>
      <c r="N29" s="22">
        <f t="shared" ref="N29:BD29" si="14">N18+N25</f>
        <v>118100000</v>
      </c>
      <c r="O29" s="22">
        <f t="shared" si="14"/>
        <v>0</v>
      </c>
      <c r="P29" s="22">
        <f t="shared" si="14"/>
        <v>0</v>
      </c>
      <c r="Q29" s="22">
        <f t="shared" si="14"/>
        <v>0</v>
      </c>
      <c r="R29" s="22">
        <f t="shared" si="14"/>
        <v>0</v>
      </c>
      <c r="S29" s="22">
        <f t="shared" si="14"/>
        <v>0</v>
      </c>
      <c r="T29" s="22">
        <f t="shared" si="14"/>
        <v>0</v>
      </c>
      <c r="U29" s="22">
        <f t="shared" si="14"/>
        <v>0</v>
      </c>
      <c r="V29" s="22">
        <f t="shared" si="14"/>
        <v>0</v>
      </c>
      <c r="W29" s="22">
        <f t="shared" si="14"/>
        <v>0</v>
      </c>
      <c r="X29" s="22">
        <f t="shared" si="14"/>
        <v>0</v>
      </c>
      <c r="Y29" s="22">
        <f t="shared" si="14"/>
        <v>0</v>
      </c>
      <c r="Z29" s="22">
        <f t="shared" si="14"/>
        <v>0</v>
      </c>
      <c r="AA29" s="89">
        <f t="shared" si="14"/>
        <v>214800000</v>
      </c>
      <c r="AB29" s="22">
        <f t="shared" si="14"/>
        <v>0</v>
      </c>
      <c r="AC29" s="22">
        <f t="shared" si="14"/>
        <v>0</v>
      </c>
      <c r="AD29" s="22">
        <f t="shared" si="14"/>
        <v>15975654.810000001</v>
      </c>
      <c r="AE29" s="22">
        <f t="shared" si="14"/>
        <v>1837381.7599999998</v>
      </c>
      <c r="AF29" s="22">
        <f t="shared" si="14"/>
        <v>2395024.58</v>
      </c>
      <c r="AG29" s="22">
        <f t="shared" si="14"/>
        <v>3060764.91</v>
      </c>
      <c r="AH29" s="22">
        <f t="shared" si="14"/>
        <v>2962030.5599999996</v>
      </c>
      <c r="AI29" s="22">
        <f t="shared" si="14"/>
        <v>3079011.4799999995</v>
      </c>
      <c r="AJ29" s="22">
        <f t="shared" si="14"/>
        <v>2641441.52</v>
      </c>
      <c r="AK29" s="22">
        <f t="shared" si="14"/>
        <v>0</v>
      </c>
      <c r="AL29" s="22">
        <f t="shared" si="14"/>
        <v>0</v>
      </c>
      <c r="AM29" s="22">
        <f t="shared" si="14"/>
        <v>0</v>
      </c>
      <c r="AN29" s="22">
        <f t="shared" si="14"/>
        <v>0</v>
      </c>
      <c r="AO29" s="22">
        <f t="shared" si="14"/>
        <v>0</v>
      </c>
      <c r="AP29" s="22">
        <f t="shared" si="14"/>
        <v>0</v>
      </c>
      <c r="AQ29" s="22">
        <f t="shared" si="14"/>
        <v>15975654.810000001</v>
      </c>
      <c r="AR29" s="22">
        <f t="shared" si="14"/>
        <v>1837381.7599999998</v>
      </c>
      <c r="AS29" s="22">
        <f t="shared" si="14"/>
        <v>2395024.58</v>
      </c>
      <c r="AT29" s="22">
        <f t="shared" si="14"/>
        <v>3060764.91</v>
      </c>
      <c r="AU29" s="22">
        <f t="shared" si="14"/>
        <v>2962030.5599999996</v>
      </c>
      <c r="AV29" s="22">
        <f t="shared" si="14"/>
        <v>3079011.4799999995</v>
      </c>
      <c r="AW29" s="22">
        <f t="shared" si="14"/>
        <v>2641441.52</v>
      </c>
      <c r="AX29" s="22">
        <f t="shared" si="14"/>
        <v>0</v>
      </c>
      <c r="AY29" s="22">
        <f t="shared" si="14"/>
        <v>0</v>
      </c>
      <c r="AZ29" s="22">
        <f t="shared" si="14"/>
        <v>0</v>
      </c>
      <c r="BA29" s="22">
        <f t="shared" si="14"/>
        <v>0</v>
      </c>
      <c r="BB29" s="22">
        <f t="shared" si="14"/>
        <v>0</v>
      </c>
      <c r="BC29" s="22">
        <f t="shared" si="14"/>
        <v>0</v>
      </c>
      <c r="BD29" s="22">
        <f t="shared" si="14"/>
        <v>0</v>
      </c>
    </row>
    <row r="30" spans="1:56" ht="18" customHeight="1"/>
    <row r="31" spans="1:56" s="4" customFormat="1" ht="23.25" customHeight="1">
      <c r="A31" s="61" t="s">
        <v>49</v>
      </c>
    </row>
    <row r="33" spans="1:7" s="4" customFormat="1" ht="23.25" customHeight="1">
      <c r="A33" s="61" t="s">
        <v>59</v>
      </c>
    </row>
    <row r="34" spans="1:7" ht="14.25" customHeight="1"/>
    <row r="35" spans="1:7" ht="23.25" customHeight="1">
      <c r="A35" s="56" t="s">
        <v>39</v>
      </c>
      <c r="F35" s="96" t="s">
        <v>40</v>
      </c>
      <c r="G35" s="96"/>
    </row>
    <row r="36" spans="1:7" ht="10.5" customHeight="1">
      <c r="A36" s="1"/>
    </row>
    <row r="37" spans="1:7" ht="0.75" customHeight="1">
      <c r="A37" s="1"/>
    </row>
    <row r="38" spans="1:7" ht="23.25" customHeight="1">
      <c r="A38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5:C25"/>
    <mergeCell ref="A28:C28"/>
    <mergeCell ref="A29:C29"/>
    <mergeCell ref="F35:G35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" right="0" top="0.35433070866141736" bottom="0.15748031496062992" header="0.31496062992125984" footer="0.31496062992125984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2025-07-03T08:56:00Z</cp:lastPrinted>
  <dcterms:created xsi:type="dcterms:W3CDTF">2014-01-09T10:11:16Z</dcterms:created>
  <dcterms:modified xsi:type="dcterms:W3CDTF">2025-07-03T08:57:47Z</dcterms:modified>
</cp:coreProperties>
</file>